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16125" windowHeight="11205"/>
  </bookViews>
  <sheets>
    <sheet name="Jacobi" sheetId="1" r:id="rId1"/>
  </sheets>
  <definedNames>
    <definedName name="a.11">Jacobi!$A$2</definedName>
    <definedName name="a.12">Jacobi!$B$2</definedName>
    <definedName name="a.13">Jacobi!$C$2</definedName>
    <definedName name="a.21">Jacobi!$A$3</definedName>
    <definedName name="a.22">Jacobi!$B$3</definedName>
    <definedName name="a.23">Jacobi!$C$3</definedName>
    <definedName name="a.31">Jacobi!$A$4</definedName>
    <definedName name="a.32">Jacobi!$B$4</definedName>
    <definedName name="a.33">Jacobi!$C$4</definedName>
    <definedName name="b.1">Jacobi!$E$2</definedName>
    <definedName name="b.2">Jacobi!$E$3</definedName>
    <definedName name="b.3">Jacobi!$E$4</definedName>
  </definedNames>
  <calcPr calcId="125725"/>
</workbook>
</file>

<file path=xl/calcChain.xml><?xml version="1.0" encoding="utf-8"?>
<calcChain xmlns="http://schemas.openxmlformats.org/spreadsheetml/2006/main">
  <c r="A7" i="1" a="1"/>
  <c r="A7" s="1"/>
  <c r="H21"/>
  <c r="J21" s="1"/>
  <c r="H4"/>
  <c r="I4" s="1"/>
  <c r="L4"/>
  <c r="J4"/>
  <c r="L5" s="1"/>
  <c r="M4"/>
  <c r="M5" l="1"/>
  <c r="J5"/>
  <c r="K5" s="1"/>
  <c r="L21"/>
  <c r="M21" s="1"/>
  <c r="K21"/>
  <c r="B9"/>
  <c r="C8"/>
  <c r="A8"/>
  <c r="B7"/>
  <c r="K4"/>
  <c r="N4" s="1"/>
  <c r="H5"/>
  <c r="I21"/>
  <c r="C9"/>
  <c r="A9"/>
  <c r="B8"/>
  <c r="C7"/>
  <c r="H6" l="1"/>
  <c r="N21"/>
  <c r="E7" a="1"/>
  <c r="E7" s="1"/>
  <c r="H22"/>
  <c r="I22" s="1"/>
  <c r="L6"/>
  <c r="M6" s="1"/>
  <c r="J6"/>
  <c r="L7" s="1"/>
  <c r="I5"/>
  <c r="N5" s="1"/>
  <c r="I6"/>
  <c r="J22"/>
  <c r="E9" l="1"/>
  <c r="E8"/>
  <c r="M7"/>
  <c r="K22"/>
  <c r="H7"/>
  <c r="K6"/>
  <c r="N6" s="1"/>
  <c r="J7"/>
  <c r="L22"/>
  <c r="M22" s="1"/>
  <c r="N22" l="1"/>
  <c r="K7"/>
  <c r="H8"/>
  <c r="L8"/>
  <c r="M8" s="1"/>
  <c r="J8"/>
  <c r="I7"/>
  <c r="N7" s="1"/>
  <c r="H23"/>
  <c r="J23" l="1"/>
  <c r="I23"/>
  <c r="J9"/>
  <c r="L9"/>
  <c r="M9" s="1"/>
  <c r="I8"/>
  <c r="H9"/>
  <c r="K8"/>
  <c r="K23" l="1"/>
  <c r="L10"/>
  <c r="M10" s="1"/>
  <c r="J10"/>
  <c r="I9"/>
  <c r="K9"/>
  <c r="H10"/>
  <c r="L23"/>
  <c r="M23" s="1"/>
  <c r="N23" s="1"/>
  <c r="N8"/>
  <c r="H11" l="1"/>
  <c r="K10"/>
  <c r="J11"/>
  <c r="L11"/>
  <c r="M11" s="1"/>
  <c r="I10"/>
  <c r="N9"/>
  <c r="H24"/>
  <c r="I24" l="1"/>
  <c r="J24"/>
  <c r="K11"/>
  <c r="H12"/>
  <c r="L12"/>
  <c r="M12" s="1"/>
  <c r="J12"/>
  <c r="I11"/>
  <c r="N11" s="1"/>
  <c r="N10"/>
  <c r="H13" l="1"/>
  <c r="K12"/>
  <c r="J13"/>
  <c r="L13"/>
  <c r="M13" s="1"/>
  <c r="I12"/>
  <c r="K24"/>
  <c r="L24"/>
  <c r="M24" s="1"/>
  <c r="N24" l="1"/>
  <c r="H25"/>
  <c r="J25" s="1"/>
  <c r="L25" s="1"/>
  <c r="M25" s="1"/>
  <c r="K13"/>
  <c r="H14"/>
  <c r="L14"/>
  <c r="M14" s="1"/>
  <c r="J14"/>
  <c r="I13"/>
  <c r="N13" s="1"/>
  <c r="N12"/>
  <c r="I25" l="1"/>
  <c r="H26"/>
  <c r="K25"/>
  <c r="H15"/>
  <c r="K14"/>
  <c r="J15"/>
  <c r="L15"/>
  <c r="M15" s="1"/>
  <c r="I14"/>
  <c r="N25"/>
  <c r="K15" l="1"/>
  <c r="H16"/>
  <c r="I16" s="1"/>
  <c r="J16"/>
  <c r="K16" s="1"/>
  <c r="L16"/>
  <c r="M16" s="1"/>
  <c r="I15"/>
  <c r="N15" s="1"/>
  <c r="I26"/>
  <c r="J26"/>
  <c r="N14"/>
  <c r="N16" l="1"/>
  <c r="K26"/>
  <c r="L26"/>
  <c r="M26" s="1"/>
  <c r="N26" l="1"/>
  <c r="H27"/>
  <c r="J27" l="1"/>
  <c r="I27"/>
  <c r="L27"/>
  <c r="M27" s="1"/>
  <c r="H28" l="1"/>
  <c r="K27"/>
  <c r="N27" s="1"/>
  <c r="I28" l="1"/>
  <c r="J28"/>
  <c r="K28" l="1"/>
  <c r="L28"/>
  <c r="M28" s="1"/>
  <c r="N28" l="1"/>
  <c r="H29"/>
  <c r="J29" l="1"/>
  <c r="I29"/>
  <c r="L29"/>
  <c r="M29" s="1"/>
  <c r="H30" l="1"/>
  <c r="K29"/>
  <c r="N29" s="1"/>
  <c r="I30" l="1"/>
  <c r="J30"/>
  <c r="K30" l="1"/>
  <c r="L30"/>
  <c r="M30" s="1"/>
  <c r="N30" l="1"/>
  <c r="H31"/>
  <c r="J31" l="1"/>
  <c r="L32" s="1"/>
  <c r="I31"/>
  <c r="L31"/>
  <c r="M31" s="1"/>
  <c r="H32" l="1"/>
  <c r="K31"/>
  <c r="M32"/>
  <c r="N31"/>
  <c r="I32" l="1"/>
  <c r="J32"/>
  <c r="J33"/>
  <c r="L33"/>
  <c r="M33" s="1"/>
  <c r="H33" l="1"/>
  <c r="I33" s="1"/>
  <c r="K32"/>
  <c r="K33"/>
  <c r="N32"/>
  <c r="N33" l="1"/>
</calcChain>
</file>

<file path=xl/sharedStrings.xml><?xml version="1.0" encoding="utf-8"?>
<sst xmlns="http://schemas.openxmlformats.org/spreadsheetml/2006/main" count="21" uniqueCount="13">
  <si>
    <t>x1</t>
  </si>
  <si>
    <t>x2</t>
  </si>
  <si>
    <t>x3</t>
  </si>
  <si>
    <t>Error1</t>
  </si>
  <si>
    <t>Error2</t>
  </si>
  <si>
    <t>Error3</t>
  </si>
  <si>
    <t>Jacobi</t>
  </si>
  <si>
    <t>Gauss-Seidel</t>
  </si>
  <si>
    <t>Max ERROR</t>
  </si>
  <si>
    <t>Matriz A</t>
  </si>
  <si>
    <t>Inversa</t>
  </si>
  <si>
    <t>Solucion</t>
  </si>
  <si>
    <t>Iteracion</t>
  </si>
</sst>
</file>

<file path=xl/styles.xml><?xml version="1.0" encoding="utf-8"?>
<styleSheet xmlns="http://schemas.openxmlformats.org/spreadsheetml/2006/main">
  <numFmts count="5">
    <numFmt numFmtId="164" formatCode="0.000000000000"/>
    <numFmt numFmtId="165" formatCode="0.0000"/>
    <numFmt numFmtId="166" formatCode="0.00000000"/>
    <numFmt numFmtId="167" formatCode="0.00000"/>
    <numFmt numFmtId="168" formatCode="0.000000"/>
  </numFmts>
  <fonts count="4">
    <font>
      <sz val="10"/>
      <name val="Arial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8" xfId="0" applyFont="1" applyBorder="1" applyAlignment="1">
      <alignment horizontal="center"/>
    </xf>
    <xf numFmtId="168" fontId="3" fillId="0" borderId="6" xfId="0" applyNumberFormat="1" applyFont="1" applyBorder="1"/>
    <xf numFmtId="168" fontId="3" fillId="0" borderId="7" xfId="0" applyNumberFormat="1" applyFont="1" applyBorder="1"/>
    <xf numFmtId="168" fontId="3" fillId="0" borderId="1" xfId="0" applyNumberFormat="1" applyFont="1" applyBorder="1"/>
    <xf numFmtId="168" fontId="3" fillId="0" borderId="11" xfId="0" applyNumberFormat="1" applyFont="1" applyBorder="1"/>
    <xf numFmtId="0" fontId="2" fillId="0" borderId="12" xfId="0" applyFont="1" applyBorder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166" fontId="2" fillId="0" borderId="11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68" fontId="3" fillId="0" borderId="2" xfId="0" applyNumberFormat="1" applyFont="1" applyBorder="1"/>
    <xf numFmtId="168" fontId="3" fillId="0" borderId="0" xfId="0" applyNumberFormat="1" applyFont="1" applyBorder="1"/>
    <xf numFmtId="168" fontId="3" fillId="0" borderId="3" xfId="0" applyNumberFormat="1" applyFont="1" applyBorder="1"/>
    <xf numFmtId="168" fontId="3" fillId="0" borderId="0" xfId="0" applyNumberFormat="1" applyFont="1" applyFill="1" applyBorder="1"/>
    <xf numFmtId="168" fontId="3" fillId="0" borderId="9" xfId="0" applyNumberFormat="1" applyFont="1" applyBorder="1"/>
    <xf numFmtId="164" fontId="3" fillId="2" borderId="6" xfId="0" applyNumberFormat="1" applyFont="1" applyFill="1" applyBorder="1"/>
    <xf numFmtId="165" fontId="3" fillId="0" borderId="1" xfId="0" applyNumberFormat="1" applyFont="1" applyFill="1" applyBorder="1"/>
    <xf numFmtId="165" fontId="3" fillId="0" borderId="1" xfId="0" applyNumberFormat="1" applyFont="1" applyBorder="1"/>
    <xf numFmtId="166" fontId="3" fillId="0" borderId="9" xfId="0" applyNumberFormat="1" applyFont="1" applyBorder="1"/>
    <xf numFmtId="168" fontId="3" fillId="0" borderId="4" xfId="0" applyNumberFormat="1" applyFont="1" applyBorder="1"/>
    <xf numFmtId="168" fontId="3" fillId="0" borderId="8" xfId="0" applyNumberFormat="1" applyFont="1" applyBorder="1"/>
    <xf numFmtId="168" fontId="3" fillId="0" borderId="5" xfId="0" applyNumberFormat="1" applyFont="1" applyBorder="1"/>
    <xf numFmtId="168" fontId="3" fillId="0" borderId="10" xfId="0" applyNumberFormat="1" applyFont="1" applyBorder="1"/>
    <xf numFmtId="164" fontId="3" fillId="0" borderId="2" xfId="0" applyNumberFormat="1" applyFont="1" applyFill="1" applyBorder="1"/>
    <xf numFmtId="165" fontId="3" fillId="0" borderId="3" xfId="0" applyNumberFormat="1" applyFont="1" applyFill="1" applyBorder="1"/>
    <xf numFmtId="164" fontId="3" fillId="0" borderId="2" xfId="0" applyNumberFormat="1" applyFont="1" applyBorder="1"/>
    <xf numFmtId="165" fontId="3" fillId="0" borderId="3" xfId="0" applyNumberFormat="1" applyFont="1" applyBorder="1"/>
    <xf numFmtId="168" fontId="3" fillId="0" borderId="0" xfId="0" applyNumberFormat="1" applyFont="1"/>
    <xf numFmtId="0" fontId="3" fillId="0" borderId="6" xfId="0" applyFont="1" applyBorder="1"/>
    <xf numFmtId="0" fontId="3" fillId="0" borderId="7" xfId="0" applyFont="1" applyBorder="1"/>
    <xf numFmtId="0" fontId="3" fillId="0" borderId="1" xfId="0" applyFont="1" applyBorder="1"/>
    <xf numFmtId="167" fontId="3" fillId="0" borderId="11" xfId="0" applyNumberFormat="1" applyFont="1" applyBorder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167" fontId="3" fillId="0" borderId="9" xfId="0" applyNumberFormat="1" applyFont="1" applyBorder="1"/>
    <xf numFmtId="0" fontId="3" fillId="0" borderId="4" xfId="0" applyFont="1" applyBorder="1"/>
    <xf numFmtId="0" fontId="3" fillId="0" borderId="8" xfId="0" applyFont="1" applyBorder="1"/>
    <xf numFmtId="0" fontId="3" fillId="0" borderId="5" xfId="0" applyFont="1" applyBorder="1"/>
    <xf numFmtId="167" fontId="3" fillId="0" borderId="10" xfId="0" applyNumberFormat="1" applyFont="1" applyBorder="1"/>
    <xf numFmtId="164" fontId="2" fillId="0" borderId="2" xfId="0" applyNumberFormat="1" applyFont="1" applyFill="1" applyBorder="1"/>
    <xf numFmtId="165" fontId="2" fillId="0" borderId="3" xfId="0" applyNumberFormat="1" applyFont="1" applyFill="1" applyBorder="1"/>
    <xf numFmtId="164" fontId="2" fillId="0" borderId="2" xfId="0" applyNumberFormat="1" applyFont="1" applyBorder="1"/>
    <xf numFmtId="165" fontId="2" fillId="0" borderId="3" xfId="0" applyNumberFormat="1" applyFont="1" applyBorder="1"/>
    <xf numFmtId="166" fontId="2" fillId="0" borderId="9" xfId="0" applyNumberFormat="1" applyFont="1" applyBorder="1"/>
    <xf numFmtId="164" fontId="3" fillId="0" borderId="4" xfId="0" applyNumberFormat="1" applyFont="1" applyFill="1" applyBorder="1"/>
    <xf numFmtId="165" fontId="3" fillId="0" borderId="5" xfId="0" applyNumberFormat="1" applyFont="1" applyFill="1" applyBorder="1"/>
    <xf numFmtId="164" fontId="3" fillId="0" borderId="4" xfId="0" applyNumberFormat="1" applyFont="1" applyBorder="1"/>
    <xf numFmtId="165" fontId="3" fillId="0" borderId="5" xfId="0" applyNumberFormat="1" applyFont="1" applyBorder="1"/>
    <xf numFmtId="166" fontId="3" fillId="0" borderId="10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abSelected="1" workbookViewId="0">
      <selection activeCell="Q12" sqref="Q12"/>
    </sheetView>
  </sheetViews>
  <sheetFormatPr defaultRowHeight="12.75"/>
  <cols>
    <col min="1" max="1" width="9.140625" style="2"/>
    <col min="2" max="2" width="9.28515625" style="2" customWidth="1"/>
    <col min="3" max="3" width="10.5703125" style="2" customWidth="1"/>
    <col min="4" max="4" width="1.5703125" style="2" customWidth="1"/>
    <col min="5" max="5" width="10.28515625" style="2" bestFit="1" customWidth="1"/>
    <col min="6" max="6" width="0.7109375" style="2" customWidth="1"/>
    <col min="7" max="7" width="1" style="2" customWidth="1"/>
    <col min="8" max="8" width="19.7109375" style="2" customWidth="1"/>
    <col min="9" max="9" width="9.5703125" style="2" customWidth="1"/>
    <col min="10" max="10" width="22.85546875" style="2" customWidth="1"/>
    <col min="11" max="11" width="9.28515625" style="2" customWidth="1"/>
    <col min="12" max="12" width="19.85546875" style="2" customWidth="1"/>
    <col min="13" max="13" width="9.42578125" style="2" customWidth="1"/>
    <col min="14" max="14" width="13.28515625" style="2" customWidth="1"/>
    <col min="15" max="16384" width="9.140625" style="2"/>
  </cols>
  <sheetData>
    <row r="1" spans="1:15" ht="13.5" thickBot="1">
      <c r="A1" s="1" t="s">
        <v>9</v>
      </c>
      <c r="E1" s="1"/>
      <c r="H1" s="3" t="s">
        <v>6</v>
      </c>
      <c r="I1" s="3"/>
      <c r="J1" s="3"/>
      <c r="K1" s="3"/>
      <c r="L1" s="3"/>
      <c r="M1" s="3"/>
      <c r="N1" s="3"/>
    </row>
    <row r="2" spans="1:15" ht="13.5" thickBot="1">
      <c r="A2" s="4">
        <v>3</v>
      </c>
      <c r="B2" s="5">
        <v>3</v>
      </c>
      <c r="C2" s="6">
        <v>2</v>
      </c>
      <c r="E2" s="7">
        <v>7</v>
      </c>
      <c r="H2" s="8" t="s">
        <v>0</v>
      </c>
      <c r="I2" s="9" t="s">
        <v>3</v>
      </c>
      <c r="J2" s="8" t="s">
        <v>1</v>
      </c>
      <c r="K2" s="9" t="s">
        <v>4</v>
      </c>
      <c r="L2" s="8" t="s">
        <v>2</v>
      </c>
      <c r="M2" s="9" t="s">
        <v>5</v>
      </c>
      <c r="N2" s="10" t="s">
        <v>8</v>
      </c>
      <c r="O2" s="11" t="s">
        <v>12</v>
      </c>
    </row>
    <row r="3" spans="1:15">
      <c r="A3" s="12">
        <v>4</v>
      </c>
      <c r="B3" s="13">
        <v>2</v>
      </c>
      <c r="C3" s="14">
        <v>-5</v>
      </c>
      <c r="D3" s="15">
        <v>12</v>
      </c>
      <c r="E3" s="16">
        <v>-1</v>
      </c>
      <c r="H3" s="17">
        <v>0</v>
      </c>
      <c r="I3" s="18"/>
      <c r="J3" s="17">
        <v>0</v>
      </c>
      <c r="K3" s="19"/>
      <c r="L3" s="17">
        <v>0</v>
      </c>
      <c r="M3" s="19"/>
      <c r="N3" s="20"/>
    </row>
    <row r="4" spans="1:15" ht="13.5" thickBot="1">
      <c r="A4" s="21">
        <v>-2</v>
      </c>
      <c r="B4" s="22">
        <v>-2</v>
      </c>
      <c r="C4" s="23">
        <v>9</v>
      </c>
      <c r="E4" s="24">
        <v>3</v>
      </c>
      <c r="H4" s="25">
        <f t="shared" ref="H4:H16" si="0">(b.1-a.12*J3-a.13*L3)/a.11</f>
        <v>2.3333333333333335</v>
      </c>
      <c r="I4" s="26">
        <f>ABS((H4-H3)/H4)*100</f>
        <v>100</v>
      </c>
      <c r="J4" s="27">
        <f t="shared" ref="J4:J16" si="1">(b.2-a.21*H3-a.23*L3)/a.22</f>
        <v>-0.5</v>
      </c>
      <c r="K4" s="28">
        <f>ABS((J4-J3)/J4)*100</f>
        <v>100</v>
      </c>
      <c r="L4" s="27">
        <f t="shared" ref="L4:L16" si="2">(b.3-a.31*H3-a.32*J3)/a.33</f>
        <v>0.33333333333333331</v>
      </c>
      <c r="M4" s="28">
        <f>ABS((L4-L3)/L4)*100</f>
        <v>100</v>
      </c>
      <c r="N4" s="20">
        <f>MAX(I4,K4,M4)</f>
        <v>100</v>
      </c>
      <c r="O4" s="2">
        <v>1</v>
      </c>
    </row>
    <row r="5" spans="1:15">
      <c r="A5" s="29"/>
      <c r="B5" s="29"/>
      <c r="C5" s="29"/>
      <c r="H5" s="25">
        <f t="shared" si="0"/>
        <v>2.6111111111111112</v>
      </c>
      <c r="I5" s="26">
        <f t="shared" ref="I5:I16" si="3">ABS((H5-H4)/H5)*100</f>
        <v>10.638297872340422</v>
      </c>
      <c r="J5" s="27">
        <f t="shared" si="1"/>
        <v>-4.3333333333333339</v>
      </c>
      <c r="K5" s="28">
        <f t="shared" ref="K5:M16" si="4">ABS((J5-J4)/J5)*100</f>
        <v>88.461538461538453</v>
      </c>
      <c r="L5" s="27">
        <f t="shared" si="2"/>
        <v>0.74074074074074081</v>
      </c>
      <c r="M5" s="28">
        <f t="shared" si="4"/>
        <v>55.000000000000007</v>
      </c>
      <c r="N5" s="20">
        <f t="shared" ref="N5:N16" si="5">MAX(I5,K5,M5)</f>
        <v>88.461538461538453</v>
      </c>
      <c r="O5" s="2">
        <v>2</v>
      </c>
    </row>
    <row r="6" spans="1:15" ht="13.5" thickBot="1">
      <c r="A6" s="1" t="s">
        <v>10</v>
      </c>
      <c r="E6" s="1" t="s">
        <v>11</v>
      </c>
      <c r="H6" s="25">
        <f t="shared" si="0"/>
        <v>6.1728395061728394</v>
      </c>
      <c r="I6" s="26">
        <f t="shared" si="3"/>
        <v>57.699999999999996</v>
      </c>
      <c r="J6" s="27">
        <f t="shared" si="1"/>
        <v>-3.8703703703703702</v>
      </c>
      <c r="K6" s="28">
        <f t="shared" si="4"/>
        <v>11.961722488038298</v>
      </c>
      <c r="L6" s="27">
        <f t="shared" si="2"/>
        <v>-4.9382716049382935E-2</v>
      </c>
      <c r="M6" s="28">
        <f t="shared" si="4"/>
        <v>1599.9999999999934</v>
      </c>
      <c r="N6" s="20">
        <f t="shared" si="5"/>
        <v>1599.9999999999934</v>
      </c>
      <c r="O6" s="2">
        <v>3</v>
      </c>
    </row>
    <row r="7" spans="1:15">
      <c r="A7" s="30">
        <f t="array" ref="A7:C9">MINVERSE(A2:C4)</f>
        <v>-0.12903225806451613</v>
      </c>
      <c r="B7" s="31">
        <v>0.5</v>
      </c>
      <c r="C7" s="32">
        <v>0.30645161290322587</v>
      </c>
      <c r="E7" s="33">
        <f t="array" ref="E7:E9">MMULT(A7:C9,E2:E4)</f>
        <v>-0.48387096774193539</v>
      </c>
      <c r="H7" s="25">
        <f t="shared" si="0"/>
        <v>6.2366255144032925</v>
      </c>
      <c r="I7" s="26">
        <f t="shared" si="3"/>
        <v>1.0227647641042628</v>
      </c>
      <c r="J7" s="27">
        <f t="shared" si="1"/>
        <v>-12.969135802469136</v>
      </c>
      <c r="K7" s="28">
        <f t="shared" si="4"/>
        <v>70.157068062827221</v>
      </c>
      <c r="L7" s="27">
        <f t="shared" si="2"/>
        <v>0.84499314128943759</v>
      </c>
      <c r="M7" s="28">
        <f t="shared" si="4"/>
        <v>105.84415584415588</v>
      </c>
      <c r="N7" s="20">
        <f t="shared" si="5"/>
        <v>105.84415584415588</v>
      </c>
      <c r="O7" s="2">
        <v>4</v>
      </c>
    </row>
    <row r="8" spans="1:15">
      <c r="A8" s="34">
        <v>0.41935483870967744</v>
      </c>
      <c r="B8" s="35">
        <v>-0.5</v>
      </c>
      <c r="C8" s="36">
        <v>-0.37096774193548393</v>
      </c>
      <c r="E8" s="37">
        <v>2.32258064516129</v>
      </c>
      <c r="H8" s="25">
        <f t="shared" si="0"/>
        <v>14.739140374942844</v>
      </c>
      <c r="I8" s="26">
        <f t="shared" si="3"/>
        <v>57.686640090586174</v>
      </c>
      <c r="J8" s="27">
        <f t="shared" si="1"/>
        <v>-10.86076817558299</v>
      </c>
      <c r="K8" s="28">
        <f t="shared" si="4"/>
        <v>19.412693400694671</v>
      </c>
      <c r="L8" s="27">
        <f t="shared" si="2"/>
        <v>-1.162780064014632</v>
      </c>
      <c r="M8" s="28">
        <f t="shared" si="4"/>
        <v>172.67007471490365</v>
      </c>
      <c r="N8" s="20">
        <f t="shared" si="5"/>
        <v>172.67007471490365</v>
      </c>
      <c r="O8" s="2">
        <v>5</v>
      </c>
    </row>
    <row r="9" spans="1:15" ht="13.5" thickBot="1">
      <c r="A9" s="38">
        <v>6.4516129032258063E-2</v>
      </c>
      <c r="B9" s="39">
        <v>0</v>
      </c>
      <c r="C9" s="40">
        <v>9.6774193548387108E-2</v>
      </c>
      <c r="E9" s="41">
        <v>0.74193548387096775</v>
      </c>
      <c r="H9" s="25">
        <f t="shared" si="0"/>
        <v>13.969288218259413</v>
      </c>
      <c r="I9" s="26">
        <f t="shared" si="3"/>
        <v>5.5110335233626895</v>
      </c>
      <c r="J9" s="27">
        <f t="shared" si="1"/>
        <v>-32.885230909922271</v>
      </c>
      <c r="K9" s="28">
        <f t="shared" si="4"/>
        <v>66.973720800889879</v>
      </c>
      <c r="L9" s="27">
        <f t="shared" si="2"/>
        <v>1.1951938220799672</v>
      </c>
      <c r="M9" s="28">
        <f t="shared" si="4"/>
        <v>197.28799149840597</v>
      </c>
      <c r="N9" s="20">
        <f t="shared" si="5"/>
        <v>197.28799149840597</v>
      </c>
      <c r="O9" s="2">
        <v>6</v>
      </c>
    </row>
    <row r="10" spans="1:15">
      <c r="H10" s="25">
        <f t="shared" si="0"/>
        <v>34.421768361868963</v>
      </c>
      <c r="I10" s="26">
        <f t="shared" si="3"/>
        <v>59.417284808255154</v>
      </c>
      <c r="J10" s="27">
        <f t="shared" si="1"/>
        <v>-25.450591881318907</v>
      </c>
      <c r="K10" s="28">
        <f t="shared" si="4"/>
        <v>29.212047654029195</v>
      </c>
      <c r="L10" s="27">
        <f t="shared" si="2"/>
        <v>-3.8702094870361901</v>
      </c>
      <c r="M10" s="28">
        <f t="shared" si="4"/>
        <v>130.88188962596047</v>
      </c>
      <c r="N10" s="20">
        <f t="shared" si="5"/>
        <v>130.88188962596047</v>
      </c>
      <c r="O10" s="2">
        <v>7</v>
      </c>
    </row>
    <row r="11" spans="1:15">
      <c r="H11" s="25">
        <f t="shared" si="0"/>
        <v>30.364064872676369</v>
      </c>
      <c r="I11" s="26">
        <f t="shared" si="3"/>
        <v>13.363505532633704</v>
      </c>
      <c r="J11" s="27">
        <f t="shared" si="1"/>
        <v>-79.019060441328406</v>
      </c>
      <c r="K11" s="28">
        <f t="shared" si="4"/>
        <v>67.791831819848142</v>
      </c>
      <c r="L11" s="27">
        <f t="shared" si="2"/>
        <v>2.3269281067889014</v>
      </c>
      <c r="M11" s="28">
        <f t="shared" si="4"/>
        <v>266.3226928131001</v>
      </c>
      <c r="N11" s="20">
        <f t="shared" si="5"/>
        <v>266.3226928131001</v>
      </c>
      <c r="O11" s="2">
        <v>8</v>
      </c>
    </row>
    <row r="12" spans="1:15">
      <c r="H12" s="25">
        <f t="shared" si="0"/>
        <v>79.801108370135807</v>
      </c>
      <c r="I12" s="26">
        <f t="shared" si="3"/>
        <v>61.950321877935735</v>
      </c>
      <c r="J12" s="27">
        <f t="shared" si="1"/>
        <v>-55.410809478380486</v>
      </c>
      <c r="K12" s="28">
        <f t="shared" si="4"/>
        <v>42.6058582886415</v>
      </c>
      <c r="L12" s="27">
        <f t="shared" si="2"/>
        <v>-10.478887904144898</v>
      </c>
      <c r="M12" s="28">
        <f t="shared" si="4"/>
        <v>122.20586886771154</v>
      </c>
      <c r="N12" s="20">
        <f t="shared" si="5"/>
        <v>122.20586886771154</v>
      </c>
      <c r="O12" s="2">
        <v>9</v>
      </c>
    </row>
    <row r="13" spans="1:15">
      <c r="H13" s="42">
        <f t="shared" si="0"/>
        <v>64.730068081143756</v>
      </c>
      <c r="I13" s="43">
        <f t="shared" si="3"/>
        <v>23.282905048237286</v>
      </c>
      <c r="J13" s="44">
        <f t="shared" si="1"/>
        <v>-186.29943650063387</v>
      </c>
      <c r="K13" s="45">
        <f t="shared" si="4"/>
        <v>70.257124487764116</v>
      </c>
      <c r="L13" s="44">
        <f t="shared" si="2"/>
        <v>5.7533997537234045</v>
      </c>
      <c r="M13" s="45">
        <f t="shared" si="4"/>
        <v>282.13384003715925</v>
      </c>
      <c r="N13" s="46">
        <f t="shared" si="5"/>
        <v>282.13384003715925</v>
      </c>
      <c r="O13" s="1">
        <v>10</v>
      </c>
    </row>
    <row r="14" spans="1:15">
      <c r="H14" s="25">
        <f t="shared" si="0"/>
        <v>184.79716999815162</v>
      </c>
      <c r="I14" s="26">
        <f t="shared" si="3"/>
        <v>64.972370474184643</v>
      </c>
      <c r="J14" s="27">
        <f t="shared" si="1"/>
        <v>-115.576636777979</v>
      </c>
      <c r="K14" s="28">
        <f t="shared" si="4"/>
        <v>61.191259491753783</v>
      </c>
      <c r="L14" s="27">
        <f t="shared" si="2"/>
        <v>-26.682081870997806</v>
      </c>
      <c r="M14" s="28">
        <f t="shared" si="4"/>
        <v>121.56278427425518</v>
      </c>
      <c r="N14" s="20">
        <f t="shared" si="5"/>
        <v>121.56278427425518</v>
      </c>
      <c r="O14" s="2">
        <v>11</v>
      </c>
    </row>
    <row r="15" spans="1:15">
      <c r="H15" s="25">
        <f t="shared" si="0"/>
        <v>135.69802469197757</v>
      </c>
      <c r="I15" s="26">
        <f t="shared" si="3"/>
        <v>36.182652929270517</v>
      </c>
      <c r="J15" s="27">
        <f t="shared" si="1"/>
        <v>-436.79954467379775</v>
      </c>
      <c r="K15" s="28">
        <f t="shared" si="4"/>
        <v>73.540119675653116</v>
      </c>
      <c r="L15" s="27">
        <f t="shared" si="2"/>
        <v>15.715674048927248</v>
      </c>
      <c r="M15" s="28">
        <f t="shared" si="4"/>
        <v>269.78006662602627</v>
      </c>
      <c r="N15" s="20">
        <f t="shared" si="5"/>
        <v>269.78006662602627</v>
      </c>
      <c r="O15" s="2">
        <v>12</v>
      </c>
    </row>
    <row r="16" spans="1:15" ht="13.5" thickBot="1">
      <c r="H16" s="47">
        <f t="shared" si="0"/>
        <v>428.65576197451293</v>
      </c>
      <c r="I16" s="48">
        <f t="shared" si="3"/>
        <v>68.34335690090505</v>
      </c>
      <c r="J16" s="49">
        <f t="shared" si="1"/>
        <v>-232.60686426163701</v>
      </c>
      <c r="K16" s="50">
        <f t="shared" si="4"/>
        <v>87.784460299711569</v>
      </c>
      <c r="L16" s="49">
        <f t="shared" si="2"/>
        <v>-66.578115551515594</v>
      </c>
      <c r="M16" s="50">
        <f t="shared" si="4"/>
        <v>123.60486462968008</v>
      </c>
      <c r="N16" s="51">
        <f t="shared" si="5"/>
        <v>123.60486462968008</v>
      </c>
      <c r="O16" s="2">
        <v>13</v>
      </c>
    </row>
    <row r="18" spans="8:15" ht="13.5" thickBot="1">
      <c r="H18" s="3" t="s">
        <v>7</v>
      </c>
      <c r="I18" s="3"/>
      <c r="J18" s="3"/>
      <c r="K18" s="3"/>
      <c r="L18" s="3"/>
      <c r="M18" s="3"/>
      <c r="N18" s="3"/>
    </row>
    <row r="19" spans="8:15" ht="13.5" thickBot="1">
      <c r="H19" s="8" t="s">
        <v>0</v>
      </c>
      <c r="I19" s="9" t="s">
        <v>3</v>
      </c>
      <c r="J19" s="8" t="s">
        <v>1</v>
      </c>
      <c r="K19" s="9" t="s">
        <v>4</v>
      </c>
      <c r="L19" s="8" t="s">
        <v>2</v>
      </c>
      <c r="M19" s="9" t="s">
        <v>5</v>
      </c>
      <c r="N19" s="10" t="s">
        <v>8</v>
      </c>
      <c r="O19" s="11" t="s">
        <v>12</v>
      </c>
    </row>
    <row r="20" spans="8:15">
      <c r="H20" s="17">
        <v>0</v>
      </c>
      <c r="I20" s="18"/>
      <c r="J20" s="17">
        <v>0</v>
      </c>
      <c r="K20" s="19"/>
      <c r="L20" s="17">
        <v>0</v>
      </c>
      <c r="M20" s="19"/>
      <c r="N20" s="20"/>
    </row>
    <row r="21" spans="8:15">
      <c r="H21" s="25">
        <f>(b.1-a.12*J20-a.13*L20)/a.11</f>
        <v>2.3333333333333335</v>
      </c>
      <c r="I21" s="26">
        <f t="shared" ref="I21:I33" si="6">ABS((H21-H20)/H21)*100</f>
        <v>100</v>
      </c>
      <c r="J21" s="27">
        <f t="shared" ref="J21:J32" si="7">(b.2-a.21*H21-a.23*L20)/a.22</f>
        <v>-5.166666666666667</v>
      </c>
      <c r="K21" s="28">
        <f t="shared" ref="K21:K33" si="8">ABS((J21-J20)/J21)*100</f>
        <v>100</v>
      </c>
      <c r="L21" s="27">
        <f t="shared" ref="L21:L31" si="9">(b.3-a.31*H21-a.32*J21)/a.33</f>
        <v>-0.29629629629629634</v>
      </c>
      <c r="M21" s="28">
        <f t="shared" ref="M21:M33" si="10">ABS((L21-L20)/L21)*100</f>
        <v>100</v>
      </c>
      <c r="N21" s="20">
        <f>MAX(I21,K21,M21)</f>
        <v>100</v>
      </c>
      <c r="O21" s="2">
        <v>1</v>
      </c>
    </row>
    <row r="22" spans="8:15">
      <c r="H22" s="25">
        <f>(b.1-a.12*J21-a.13*L21)/a.11</f>
        <v>7.6975308641975309</v>
      </c>
      <c r="I22" s="26">
        <f t="shared" si="6"/>
        <v>69.687249398556546</v>
      </c>
      <c r="J22" s="27">
        <f t="shared" si="7"/>
        <v>-16.635802469135804</v>
      </c>
      <c r="K22" s="28">
        <f t="shared" si="8"/>
        <v>68.942486085343219</v>
      </c>
      <c r="L22" s="27">
        <f t="shared" si="9"/>
        <v>-1.6529492455418382</v>
      </c>
      <c r="M22" s="28">
        <f t="shared" si="10"/>
        <v>82.074688796680491</v>
      </c>
      <c r="N22" s="20">
        <f t="shared" ref="N22:N33" si="11">MAX(I22,K22,M22)</f>
        <v>82.074688796680491</v>
      </c>
      <c r="O22" s="2">
        <v>2</v>
      </c>
    </row>
    <row r="23" spans="8:15">
      <c r="H23" s="25">
        <f t="shared" ref="H23:H33" si="12">(b.1-a.12*J22-a.13*L22)/a.11</f>
        <v>20.071101966163695</v>
      </c>
      <c r="I23" s="26">
        <f t="shared" si="6"/>
        <v>61.648688362132788</v>
      </c>
      <c r="J23" s="27">
        <f t="shared" si="7"/>
        <v>-44.774577046181989</v>
      </c>
      <c r="K23" s="28">
        <f t="shared" si="8"/>
        <v>62.845427993709279</v>
      </c>
      <c r="L23" s="27">
        <f t="shared" si="9"/>
        <v>-5.156327795559621</v>
      </c>
      <c r="M23" s="28">
        <f t="shared" si="10"/>
        <v>67.943286170338553</v>
      </c>
      <c r="N23" s="20">
        <f t="shared" si="11"/>
        <v>67.943286170338553</v>
      </c>
      <c r="O23" s="2">
        <v>3</v>
      </c>
    </row>
    <row r="24" spans="8:15">
      <c r="H24" s="25">
        <f t="shared" si="12"/>
        <v>50.545462243221728</v>
      </c>
      <c r="I24" s="26">
        <f t="shared" si="6"/>
        <v>60.290991366182865</v>
      </c>
      <c r="J24" s="27">
        <f t="shared" si="7"/>
        <v>-114.48174397534251</v>
      </c>
      <c r="K24" s="28">
        <f t="shared" si="8"/>
        <v>60.88933004390141</v>
      </c>
      <c r="L24" s="27">
        <f t="shared" si="9"/>
        <v>-13.874729273804618</v>
      </c>
      <c r="M24" s="28">
        <f t="shared" si="10"/>
        <v>62.836552023434955</v>
      </c>
      <c r="N24" s="20">
        <f t="shared" si="11"/>
        <v>62.836552023434955</v>
      </c>
      <c r="O24" s="2">
        <v>4</v>
      </c>
    </row>
    <row r="25" spans="8:15">
      <c r="H25" s="25">
        <f t="shared" si="12"/>
        <v>126.0648968245456</v>
      </c>
      <c r="I25" s="26">
        <f t="shared" si="6"/>
        <v>59.905204766422962</v>
      </c>
      <c r="J25" s="27">
        <f t="shared" si="7"/>
        <v>-287.31661683360272</v>
      </c>
      <c r="K25" s="28">
        <f t="shared" si="8"/>
        <v>60.154847555634504</v>
      </c>
      <c r="L25" s="27">
        <f t="shared" si="9"/>
        <v>-35.500382224234919</v>
      </c>
      <c r="M25" s="28">
        <f t="shared" si="10"/>
        <v>60.916676372197465</v>
      </c>
      <c r="N25" s="20">
        <f t="shared" si="11"/>
        <v>60.916676372197465</v>
      </c>
      <c r="O25" s="2">
        <v>5</v>
      </c>
    </row>
    <row r="26" spans="8:15">
      <c r="H26" s="25">
        <f t="shared" si="12"/>
        <v>313.31687164975932</v>
      </c>
      <c r="I26" s="26">
        <f t="shared" si="6"/>
        <v>59.764408421175929</v>
      </c>
      <c r="J26" s="27">
        <f t="shared" si="7"/>
        <v>-715.88469886010591</v>
      </c>
      <c r="K26" s="28">
        <f t="shared" si="8"/>
        <v>59.865517828346761</v>
      </c>
      <c r="L26" s="27">
        <f t="shared" si="9"/>
        <v>-89.126183824521462</v>
      </c>
      <c r="M26" s="28">
        <f t="shared" si="10"/>
        <v>60.168403155092086</v>
      </c>
      <c r="N26" s="20">
        <f t="shared" si="11"/>
        <v>60.168403155092086</v>
      </c>
      <c r="O26" s="2">
        <v>6</v>
      </c>
    </row>
    <row r="27" spans="8:15">
      <c r="H27" s="42">
        <f t="shared" si="12"/>
        <v>777.6354880764535</v>
      </c>
      <c r="I27" s="43">
        <f t="shared" si="6"/>
        <v>59.709031229429243</v>
      </c>
      <c r="J27" s="44">
        <f t="shared" si="7"/>
        <v>-1778.5864357142107</v>
      </c>
      <c r="K27" s="45">
        <f t="shared" si="8"/>
        <v>59.749794303776149</v>
      </c>
      <c r="L27" s="44">
        <f t="shared" si="9"/>
        <v>-222.10021058616826</v>
      </c>
      <c r="M27" s="45">
        <f t="shared" si="10"/>
        <v>59.871184457997998</v>
      </c>
      <c r="N27" s="46">
        <f t="shared" si="11"/>
        <v>59.871184457997998</v>
      </c>
      <c r="O27" s="1">
        <v>7</v>
      </c>
    </row>
    <row r="28" spans="8:15">
      <c r="H28" s="25">
        <f t="shared" si="12"/>
        <v>1928.9865761049896</v>
      </c>
      <c r="I28" s="26">
        <f t="shared" si="6"/>
        <v>59.686837756711853</v>
      </c>
      <c r="J28" s="27">
        <f t="shared" si="7"/>
        <v>-4413.7236786754002</v>
      </c>
      <c r="K28" s="28">
        <f t="shared" si="8"/>
        <v>59.703267236521221</v>
      </c>
      <c r="L28" s="27">
        <f t="shared" si="9"/>
        <v>-551.83046723786902</v>
      </c>
      <c r="M28" s="28">
        <f t="shared" si="10"/>
        <v>59.752093483009702</v>
      </c>
      <c r="N28" s="20">
        <f t="shared" si="11"/>
        <v>59.752093483009702</v>
      </c>
      <c r="O28" s="2">
        <v>8</v>
      </c>
    </row>
    <row r="29" spans="8:15">
      <c r="H29" s="25">
        <f t="shared" si="12"/>
        <v>4783.9439901673131</v>
      </c>
      <c r="I29" s="26">
        <f t="shared" si="6"/>
        <v>59.67790216462118</v>
      </c>
      <c r="J29" s="27">
        <f t="shared" si="7"/>
        <v>-10947.964148429299</v>
      </c>
      <c r="K29" s="28">
        <f t="shared" si="8"/>
        <v>59.68452564481008</v>
      </c>
      <c r="L29" s="27">
        <f t="shared" si="9"/>
        <v>-1369.4489240582191</v>
      </c>
      <c r="M29" s="28">
        <f t="shared" si="10"/>
        <v>59.704195056608832</v>
      </c>
      <c r="N29" s="20">
        <f t="shared" si="11"/>
        <v>59.704195056608832</v>
      </c>
      <c r="O29" s="2">
        <v>9</v>
      </c>
    </row>
    <row r="30" spans="8:15">
      <c r="H30" s="25">
        <f t="shared" si="12"/>
        <v>11863.263431134779</v>
      </c>
      <c r="I30" s="26">
        <f t="shared" si="6"/>
        <v>59.674300263686334</v>
      </c>
      <c r="J30" s="27">
        <f t="shared" si="7"/>
        <v>-27150.649172415106</v>
      </c>
      <c r="K30" s="28">
        <f t="shared" si="8"/>
        <v>59.676970967042799</v>
      </c>
      <c r="L30" s="27">
        <f t="shared" si="9"/>
        <v>-3396.8634980622946</v>
      </c>
      <c r="M30" s="28">
        <f t="shared" si="10"/>
        <v>59.684899765933878</v>
      </c>
      <c r="N30" s="20">
        <f t="shared" si="11"/>
        <v>59.684899765933878</v>
      </c>
      <c r="O30" s="2">
        <v>10</v>
      </c>
    </row>
    <row r="31" spans="8:15">
      <c r="H31" s="25">
        <f t="shared" si="12"/>
        <v>29417.558171123299</v>
      </c>
      <c r="I31" s="26">
        <f t="shared" si="6"/>
        <v>59.672847888578559</v>
      </c>
      <c r="J31" s="27">
        <f t="shared" si="7"/>
        <v>-67327.775087402333</v>
      </c>
      <c r="K31" s="28">
        <f t="shared" si="8"/>
        <v>59.673924859139973</v>
      </c>
      <c r="L31" s="27">
        <f t="shared" si="9"/>
        <v>-8424.1593147286749</v>
      </c>
      <c r="M31" s="28">
        <f t="shared" si="10"/>
        <v>59.677121821244896</v>
      </c>
      <c r="N31" s="20">
        <f t="shared" si="11"/>
        <v>59.677121821244896</v>
      </c>
      <c r="O31" s="2">
        <v>11</v>
      </c>
    </row>
    <row r="32" spans="8:15">
      <c r="H32" s="25">
        <f t="shared" si="12"/>
        <v>72946.214630554794</v>
      </c>
      <c r="I32" s="26">
        <f t="shared" si="6"/>
        <v>59.672262200153646</v>
      </c>
      <c r="J32" s="27">
        <f t="shared" si="7"/>
        <v>-166953.32754793129</v>
      </c>
      <c r="K32" s="28">
        <f t="shared" si="8"/>
        <v>59.672696509703925</v>
      </c>
      <c r="L32" s="27">
        <f>(b.3-a.31*H31-a.32*J31)/a.33</f>
        <v>-8424.1593147286749</v>
      </c>
      <c r="M32" s="28">
        <f t="shared" si="10"/>
        <v>0</v>
      </c>
      <c r="N32" s="20">
        <f t="shared" si="11"/>
        <v>59.672696509703925</v>
      </c>
      <c r="O32" s="2">
        <v>12</v>
      </c>
    </row>
    <row r="33" spans="8:15" ht="13.5" thickBot="1">
      <c r="H33" s="47">
        <f t="shared" si="12"/>
        <v>172571.76709108372</v>
      </c>
      <c r="I33" s="48">
        <f t="shared" si="6"/>
        <v>57.729925433252575</v>
      </c>
      <c r="J33" s="49">
        <f>(b.2-a.21*H32-a.23*L32)/a.22</f>
        <v>-166953.32754793129</v>
      </c>
      <c r="K33" s="50">
        <f t="shared" si="8"/>
        <v>0</v>
      </c>
      <c r="L33" s="49">
        <f>(b.3-a.31*H32-a.32*J32)/a.33</f>
        <v>-20890.136203861442</v>
      </c>
      <c r="M33" s="50">
        <f t="shared" si="10"/>
        <v>59.673985691048244</v>
      </c>
      <c r="N33" s="51">
        <f t="shared" si="11"/>
        <v>59.673985691048244</v>
      </c>
      <c r="O33" s="2">
        <v>13</v>
      </c>
    </row>
  </sheetData>
  <mergeCells count="2">
    <mergeCell ref="H1:N1"/>
    <mergeCell ref="H18:N18"/>
  </mergeCells>
  <phoneticPr fontId="1" type="noConversion"/>
  <pageMargins left="0.75" right="0.75" top="1" bottom="1" header="0.5" footer="0.5"/>
  <pageSetup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Jacobi</vt:lpstr>
      <vt:lpstr>a.11</vt:lpstr>
      <vt:lpstr>a.12</vt:lpstr>
      <vt:lpstr>a.13</vt:lpstr>
      <vt:lpstr>a.21</vt:lpstr>
      <vt:lpstr>a.22</vt:lpstr>
      <vt:lpstr>a.23</vt:lpstr>
      <vt:lpstr>a.31</vt:lpstr>
      <vt:lpstr>a.32</vt:lpstr>
      <vt:lpstr>a.33</vt:lpstr>
      <vt:lpstr>b.1</vt:lpstr>
      <vt:lpstr>b.2</vt:lpstr>
      <vt:lpstr>b.3</vt:lpstr>
    </vt:vector>
  </TitlesOfParts>
  <Company>University of South Carolina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Dimitris Rizos</dc:creator>
  <cp:lastModifiedBy>DELL</cp:lastModifiedBy>
  <cp:lastPrinted>2003-10-21T22:23:16Z</cp:lastPrinted>
  <dcterms:created xsi:type="dcterms:W3CDTF">2003-10-21T21:45:01Z</dcterms:created>
  <dcterms:modified xsi:type="dcterms:W3CDTF">2018-01-27T04:00:50Z</dcterms:modified>
</cp:coreProperties>
</file>